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Chicos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G24" i="1"/>
  <c r="L24" s="1"/>
  <c r="G21"/>
  <c r="J23"/>
  <c r="J21"/>
  <c r="J20"/>
  <c r="G20"/>
  <c r="H20"/>
  <c r="I20"/>
  <c r="L20"/>
  <c r="G22"/>
  <c r="H22"/>
  <c r="L22" s="1"/>
  <c r="I22"/>
  <c r="J22"/>
  <c r="H21"/>
  <c r="I21"/>
  <c r="L21"/>
  <c r="G23"/>
  <c r="H23"/>
  <c r="L23" s="1"/>
  <c r="I23"/>
  <c r="I24"/>
  <c r="J24"/>
  <c r="G25"/>
  <c r="H25"/>
  <c r="I25"/>
  <c r="J25"/>
  <c r="L25"/>
  <c r="G26"/>
  <c r="H26"/>
  <c r="L26" s="1"/>
  <c r="I26"/>
  <c r="J26"/>
  <c r="G27"/>
  <c r="L27" s="1"/>
  <c r="I27"/>
  <c r="J27"/>
  <c r="I12"/>
  <c r="I14"/>
  <c r="I7"/>
  <c r="I5"/>
  <c r="I9"/>
  <c r="I10"/>
  <c r="I13"/>
  <c r="I6"/>
  <c r="H10"/>
  <c r="H14"/>
  <c r="H8"/>
  <c r="L8" s="1"/>
  <c r="H12"/>
  <c r="H11"/>
  <c r="H13"/>
  <c r="H7"/>
  <c r="H5"/>
  <c r="H6"/>
  <c r="H9"/>
  <c r="G11"/>
  <c r="L11" s="1"/>
  <c r="G13"/>
  <c r="G9"/>
  <c r="G14"/>
  <c r="G7"/>
  <c r="L7" s="1"/>
  <c r="G8"/>
  <c r="G10"/>
  <c r="G12"/>
  <c r="G6"/>
  <c r="G5"/>
  <c r="J6"/>
  <c r="J13"/>
  <c r="J14"/>
  <c r="L14" s="1"/>
  <c r="J5"/>
  <c r="J9"/>
  <c r="J10"/>
  <c r="J7"/>
  <c r="J11"/>
  <c r="J12"/>
  <c r="J8"/>
  <c r="L6"/>
  <c r="L12"/>
  <c r="L5"/>
  <c r="L9"/>
  <c r="L13"/>
  <c r="L10" l="1"/>
</calcChain>
</file>

<file path=xl/sharedStrings.xml><?xml version="1.0" encoding="utf-8"?>
<sst xmlns="http://schemas.openxmlformats.org/spreadsheetml/2006/main" count="58" uniqueCount="33">
  <si>
    <t>80 m vallas</t>
  </si>
  <si>
    <t>80 m</t>
  </si>
  <si>
    <t>1000 m</t>
  </si>
  <si>
    <t>2km marcha</t>
  </si>
  <si>
    <t>Longitud</t>
  </si>
  <si>
    <t>Jabalina</t>
  </si>
  <si>
    <t>Altura</t>
  </si>
  <si>
    <t>Peso</t>
  </si>
  <si>
    <t>Relevos</t>
  </si>
  <si>
    <t>TOTAL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</si>
  <si>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</si>
  <si>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</si>
  <si>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</si>
  <si>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</si>
  <si>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</si>
  <si>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</si>
  <si>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</si>
  <si>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</si>
  <si>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</si>
  <si>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</si>
  <si>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Barbastro</t>
  </si>
  <si>
    <t>Zaragoza Atletismo</t>
  </si>
  <si>
    <t>Hinaco Monzón</t>
  </si>
  <si>
    <t>Padre Enrique D'Ossó</t>
  </si>
  <si>
    <t>Fraga Bajo Cinca</t>
  </si>
  <si>
    <t>Symply Scorpio-71</t>
  </si>
  <si>
    <t>Intec Zoiti</t>
  </si>
  <si>
    <t>Atlético Tragamillas</t>
  </si>
  <si>
    <t>La Salle Jamón de Teruel</t>
  </si>
  <si>
    <t>Atletismo San José</t>
  </si>
  <si>
    <t>Simply Scorpio-71</t>
  </si>
  <si>
    <t>INDANTIL MASCULINO</t>
  </si>
  <si>
    <t>INFANTIL FEMENINO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</si>
</sst>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7"/>
  <sheetViews>
    <sheetView tabSelected="1" topLeftCell="A8" workbookViewId="0">
      <selection activeCell="N15" sqref="N15"/>
    </sheetView>
  </sheetViews>
  <sheetFormatPr baseColWidth="10" defaultColWidth="23.28515625" defaultRowHeight="15"/>
  <cols>
    <col min="1" max="1" width="3.85546875" bestFit="1" customWidth="1"/>
    <col min="2" max="2" width="22.85546875" bestFit="1" customWidth="1"/>
    <col min="3" max="3" width="10.5703125" bestFit="1" customWidth="1"/>
    <col min="4" max="4" width="5.140625" bestFit="1" customWidth="1"/>
    <col min="5" max="5" width="7.140625" bestFit="1" customWidth="1"/>
    <col min="6" max="6" width="11.5703125" bestFit="1" customWidth="1"/>
    <col min="7" max="7" width="8.7109375" bestFit="1" customWidth="1"/>
    <col min="8" max="8" width="8.140625" bestFit="1" customWidth="1"/>
    <col min="9" max="9" width="6.42578125" bestFit="1" customWidth="1"/>
    <col min="10" max="10" width="5.28515625" bestFit="1" customWidth="1"/>
    <col min="11" max="11" width="8" bestFit="1" customWidth="1"/>
    <col min="12" max="12" width="6.5703125" bestFit="1" customWidth="1"/>
  </cols>
  <sheetData>
    <row r="2" spans="1:12">
      <c r="E2" t="s">
        <v>31</v>
      </c>
    </row>
    <row r="3" spans="1:12" ht="15.75" thickBot="1"/>
    <row r="4" spans="1:12" ht="15.75" thickBot="1">
      <c r="C4" s="10" t="s">
        <v>0</v>
      </c>
      <c r="D4" s="11" t="s">
        <v>1</v>
      </c>
      <c r="E4" s="11" t="s">
        <v>2</v>
      </c>
      <c r="F4" s="11" t="s">
        <v>3</v>
      </c>
      <c r="G4" s="11" t="s">
        <v>4</v>
      </c>
      <c r="H4" s="11" t="s">
        <v>5</v>
      </c>
      <c r="I4" s="11" t="s">
        <v>6</v>
      </c>
      <c r="J4" s="11" t="s">
        <v>7</v>
      </c>
      <c r="K4" s="11" t="s">
        <v>8</v>
      </c>
      <c r="L4" s="12" t="s">
        <v>9</v>
      </c>
    </row>
    <row r="5" spans="1:12">
      <c r="A5" s="2" t="s">
        <v>10</v>
      </c>
      <c r="B5" s="3" t="s">
        <v>25</v>
      </c>
      <c r="C5" s="8">
        <v>30.5</v>
      </c>
      <c r="D5" s="8">
        <v>31.5</v>
      </c>
      <c r="E5" s="8">
        <v>36</v>
      </c>
      <c r="F5" s="8">
        <v>39</v>
      </c>
      <c r="G5" s="8">
        <f>20+12</f>
        <v>32</v>
      </c>
      <c r="H5" s="8">
        <f>18+15</f>
        <v>33</v>
      </c>
      <c r="I5" s="8">
        <f>13+13</f>
        <v>26</v>
      </c>
      <c r="J5" s="8">
        <f>11+6</f>
        <v>17</v>
      </c>
      <c r="K5" s="8">
        <v>17</v>
      </c>
      <c r="L5" s="9">
        <f t="shared" ref="L5:L14" si="0">SUM(C5:K5)</f>
        <v>262</v>
      </c>
    </row>
    <row r="6" spans="1:12">
      <c r="A6" s="5" t="s">
        <v>11</v>
      </c>
      <c r="B6" s="1" t="s">
        <v>21</v>
      </c>
      <c r="C6" s="1">
        <v>21</v>
      </c>
      <c r="D6" s="1">
        <v>36</v>
      </c>
      <c r="E6" s="1">
        <v>31</v>
      </c>
      <c r="F6" s="1">
        <v>31</v>
      </c>
      <c r="G6" s="1">
        <f>19+11</f>
        <v>30</v>
      </c>
      <c r="H6" s="1">
        <f>19+9</f>
        <v>28</v>
      </c>
      <c r="I6" s="1">
        <f>19+16</f>
        <v>35</v>
      </c>
      <c r="J6" s="1">
        <f>4+3</f>
        <v>7</v>
      </c>
      <c r="K6" s="1">
        <v>20</v>
      </c>
      <c r="L6" s="9">
        <f t="shared" si="0"/>
        <v>239</v>
      </c>
    </row>
    <row r="7" spans="1:12">
      <c r="A7" s="5" t="s">
        <v>12</v>
      </c>
      <c r="B7" s="1" t="s">
        <v>28</v>
      </c>
      <c r="C7" s="1">
        <v>20</v>
      </c>
      <c r="D7" s="1">
        <v>17</v>
      </c>
      <c r="E7" s="1">
        <v>27</v>
      </c>
      <c r="F7" s="1">
        <v>29</v>
      </c>
      <c r="G7" s="1">
        <f>14+10</f>
        <v>24</v>
      </c>
      <c r="H7" s="1">
        <f>17+8</f>
        <v>25</v>
      </c>
      <c r="I7" s="1">
        <f>10+7</f>
        <v>17</v>
      </c>
      <c r="J7" s="1">
        <f>18+10</f>
        <v>28</v>
      </c>
      <c r="K7" s="1">
        <v>15</v>
      </c>
      <c r="L7" s="9">
        <f t="shared" si="0"/>
        <v>202</v>
      </c>
    </row>
    <row r="8" spans="1:12">
      <c r="A8" s="5" t="s">
        <v>13</v>
      </c>
      <c r="B8" s="1" t="s">
        <v>22</v>
      </c>
      <c r="C8" s="1">
        <v>23</v>
      </c>
      <c r="D8" s="1">
        <v>17.5</v>
      </c>
      <c r="E8" s="1">
        <v>26</v>
      </c>
      <c r="F8" s="1">
        <v>15</v>
      </c>
      <c r="G8" s="1">
        <f>15+7</f>
        <v>22</v>
      </c>
      <c r="H8" s="1">
        <f>11+0</f>
        <v>11</v>
      </c>
      <c r="I8" s="1">
        <v>35</v>
      </c>
      <c r="J8" s="1">
        <f>20+7</f>
        <v>27</v>
      </c>
      <c r="K8" s="1">
        <v>18</v>
      </c>
      <c r="L8" s="9">
        <f t="shared" si="0"/>
        <v>194.5</v>
      </c>
    </row>
    <row r="9" spans="1:12">
      <c r="A9" s="5" t="s">
        <v>14</v>
      </c>
      <c r="B9" s="1" t="s">
        <v>27</v>
      </c>
      <c r="C9" s="1">
        <v>16.5</v>
      </c>
      <c r="D9" s="1">
        <v>13</v>
      </c>
      <c r="E9" s="1">
        <v>30</v>
      </c>
      <c r="F9" s="1">
        <v>29</v>
      </c>
      <c r="G9" s="1">
        <f>9+8</f>
        <v>17</v>
      </c>
      <c r="H9" s="1">
        <f>20+6</f>
        <v>26</v>
      </c>
      <c r="I9" s="1">
        <f>13+7</f>
        <v>20</v>
      </c>
      <c r="J9" s="1">
        <f>14+0</f>
        <v>14</v>
      </c>
      <c r="K9" s="1">
        <v>16</v>
      </c>
      <c r="L9" s="9">
        <f t="shared" si="0"/>
        <v>181.5</v>
      </c>
    </row>
    <row r="10" spans="1:12">
      <c r="A10" s="5" t="s">
        <v>15</v>
      </c>
      <c r="B10" s="1" t="s">
        <v>29</v>
      </c>
      <c r="C10" s="1">
        <v>26.5</v>
      </c>
      <c r="D10" s="1">
        <v>31.5</v>
      </c>
      <c r="E10" s="1">
        <v>11</v>
      </c>
      <c r="F10" s="1">
        <v>3</v>
      </c>
      <c r="G10" s="1">
        <f>17+16</f>
        <v>33</v>
      </c>
      <c r="H10" s="1">
        <f>0+0</f>
        <v>0</v>
      </c>
      <c r="I10" s="1">
        <f>17+0</f>
        <v>17</v>
      </c>
      <c r="J10" s="1">
        <f>15+13</f>
        <v>28</v>
      </c>
      <c r="K10" s="1">
        <v>19</v>
      </c>
      <c r="L10" s="9">
        <f t="shared" si="0"/>
        <v>169</v>
      </c>
    </row>
    <row r="11" spans="1:12">
      <c r="A11" s="5" t="s">
        <v>16</v>
      </c>
      <c r="B11" s="1" t="s">
        <v>26</v>
      </c>
      <c r="C11" s="1">
        <v>14</v>
      </c>
      <c r="D11" s="1">
        <v>15</v>
      </c>
      <c r="E11" s="1">
        <v>15</v>
      </c>
      <c r="F11" s="1">
        <v>26</v>
      </c>
      <c r="G11" s="1">
        <f>5+0</f>
        <v>5</v>
      </c>
      <c r="H11" s="1">
        <f>14+10</f>
        <v>24</v>
      </c>
      <c r="I11" s="1">
        <v>10</v>
      </c>
      <c r="J11" s="1">
        <f>17+16</f>
        <v>33</v>
      </c>
      <c r="K11" s="1">
        <v>13</v>
      </c>
      <c r="L11" s="9">
        <f t="shared" si="0"/>
        <v>155</v>
      </c>
    </row>
    <row r="12" spans="1:12">
      <c r="A12" s="5" t="s">
        <v>17</v>
      </c>
      <c r="B12" s="1" t="s">
        <v>23</v>
      </c>
      <c r="C12" s="1">
        <v>2</v>
      </c>
      <c r="D12" s="1">
        <v>32.5</v>
      </c>
      <c r="E12" s="1">
        <v>6</v>
      </c>
      <c r="F12" s="1">
        <v>19</v>
      </c>
      <c r="G12" s="1">
        <f>18+3</f>
        <v>21</v>
      </c>
      <c r="H12" s="1">
        <f>13+12</f>
        <v>25</v>
      </c>
      <c r="I12" s="1">
        <f>4+4</f>
        <v>8</v>
      </c>
      <c r="J12" s="1">
        <f>19+2</f>
        <v>21</v>
      </c>
      <c r="K12" s="1">
        <v>14</v>
      </c>
      <c r="L12" s="9">
        <f t="shared" si="0"/>
        <v>148.5</v>
      </c>
    </row>
    <row r="13" spans="1:12">
      <c r="A13" s="5" t="s">
        <v>18</v>
      </c>
      <c r="B13" s="1" t="s">
        <v>20</v>
      </c>
      <c r="C13" s="1">
        <v>23</v>
      </c>
      <c r="D13" s="1">
        <v>4</v>
      </c>
      <c r="E13" s="1">
        <v>13</v>
      </c>
      <c r="F13" s="1">
        <v>4</v>
      </c>
      <c r="G13" s="1">
        <f>6+2</f>
        <v>8</v>
      </c>
      <c r="H13" s="1">
        <f>16+7</f>
        <v>23</v>
      </c>
      <c r="I13" s="1">
        <f>18+10</f>
        <v>28</v>
      </c>
      <c r="J13" s="1">
        <f>8+5</f>
        <v>13</v>
      </c>
      <c r="K13" s="1">
        <v>11</v>
      </c>
      <c r="L13" s="9">
        <f t="shared" si="0"/>
        <v>127</v>
      </c>
    </row>
    <row r="14" spans="1:12" ht="15.75" thickBot="1">
      <c r="A14" s="5" t="s">
        <v>19</v>
      </c>
      <c r="B14" s="7" t="s">
        <v>24</v>
      </c>
      <c r="C14" s="7">
        <v>22.5</v>
      </c>
      <c r="D14" s="7">
        <v>12</v>
      </c>
      <c r="E14" s="7">
        <v>15</v>
      </c>
      <c r="F14" s="7">
        <v>12</v>
      </c>
      <c r="G14" s="7">
        <f>13+4</f>
        <v>17</v>
      </c>
      <c r="H14" s="7">
        <f>5</f>
        <v>5</v>
      </c>
      <c r="I14" s="7">
        <f>7+4</f>
        <v>11</v>
      </c>
      <c r="J14" s="7">
        <f>9+0</f>
        <v>9</v>
      </c>
      <c r="K14" s="7">
        <v>12</v>
      </c>
      <c r="L14" s="9">
        <f t="shared" si="0"/>
        <v>115.5</v>
      </c>
    </row>
    <row r="17" spans="1:12">
      <c r="E17" t="s">
        <v>32</v>
      </c>
    </row>
    <row r="18" spans="1:12" ht="15.75" thickBot="1"/>
    <row r="19" spans="1:12" ht="15.75" thickBot="1">
      <c r="C19" s="10" t="s">
        <v>0</v>
      </c>
      <c r="D19" s="11" t="s">
        <v>1</v>
      </c>
      <c r="E19" s="11" t="s">
        <v>2</v>
      </c>
      <c r="F19" s="11" t="s">
        <v>3</v>
      </c>
      <c r="G19" s="11" t="s">
        <v>4</v>
      </c>
      <c r="H19" s="11" t="s">
        <v>5</v>
      </c>
      <c r="I19" s="11" t="s">
        <v>6</v>
      </c>
      <c r="J19" s="11" t="s">
        <v>7</v>
      </c>
      <c r="K19" s="11" t="s">
        <v>8</v>
      </c>
      <c r="L19" s="12" t="s">
        <v>9</v>
      </c>
    </row>
    <row r="20" spans="1:12">
      <c r="A20" s="2" t="s">
        <v>10</v>
      </c>
      <c r="B20" s="3" t="s">
        <v>30</v>
      </c>
      <c r="C20" s="3">
        <v>20</v>
      </c>
      <c r="D20" s="3">
        <v>30</v>
      </c>
      <c r="E20" s="3">
        <v>25</v>
      </c>
      <c r="F20" s="3">
        <v>31</v>
      </c>
      <c r="G20" s="3">
        <f>16+14</f>
        <v>30</v>
      </c>
      <c r="H20">
        <f>13+9</f>
        <v>22</v>
      </c>
      <c r="I20" s="3">
        <f>14+12</f>
        <v>26</v>
      </c>
      <c r="J20" s="3">
        <f>14+7</f>
        <v>21</v>
      </c>
      <c r="K20" s="3">
        <v>13</v>
      </c>
      <c r="L20" s="4">
        <f>SUM(C20:K20)</f>
        <v>218</v>
      </c>
    </row>
    <row r="21" spans="1:12">
      <c r="A21" s="5" t="s">
        <v>11</v>
      </c>
      <c r="B21" s="1" t="s">
        <v>21</v>
      </c>
      <c r="C21" s="1">
        <v>8.5</v>
      </c>
      <c r="D21" s="1">
        <v>23</v>
      </c>
      <c r="E21" s="1">
        <v>31</v>
      </c>
      <c r="F21" s="1">
        <v>13</v>
      </c>
      <c r="G21" s="1">
        <f>9+10</f>
        <v>19</v>
      </c>
      <c r="H21" s="1">
        <f>16+15</f>
        <v>31</v>
      </c>
      <c r="I21" s="1">
        <f>10+7</f>
        <v>17</v>
      </c>
      <c r="J21" s="1">
        <f>16+12</f>
        <v>28</v>
      </c>
      <c r="K21" s="1">
        <v>15</v>
      </c>
      <c r="L21" s="9">
        <f>SUM(C21:K21)</f>
        <v>185.5</v>
      </c>
    </row>
    <row r="22" spans="1:12" ht="15.75" thickBot="1">
      <c r="A22" s="5" t="s">
        <v>12</v>
      </c>
      <c r="B22" s="1" t="s">
        <v>26</v>
      </c>
      <c r="C22" s="1">
        <v>22</v>
      </c>
      <c r="D22" s="1">
        <v>20.5</v>
      </c>
      <c r="E22" s="1">
        <v>13</v>
      </c>
      <c r="F22" s="1">
        <v>21</v>
      </c>
      <c r="G22" s="1">
        <f>15+13</f>
        <v>28</v>
      </c>
      <c r="H22" s="1">
        <f>12+10</f>
        <v>22</v>
      </c>
      <c r="I22" s="1">
        <f>15+13</f>
        <v>28</v>
      </c>
      <c r="J22" s="1">
        <f>9+5</f>
        <v>14</v>
      </c>
      <c r="K22" s="1">
        <v>14</v>
      </c>
      <c r="L22" s="9">
        <f>SUM(C22:K22)</f>
        <v>182.5</v>
      </c>
    </row>
    <row r="23" spans="1:12">
      <c r="A23" s="5" t="s">
        <v>13</v>
      </c>
      <c r="B23" s="1" t="s">
        <v>22</v>
      </c>
      <c r="C23" s="1">
        <v>19.5</v>
      </c>
      <c r="D23" s="1">
        <v>19</v>
      </c>
      <c r="E23" s="1">
        <v>11</v>
      </c>
      <c r="F23" s="1">
        <v>21</v>
      </c>
      <c r="G23" s="1">
        <f>7+4</f>
        <v>11</v>
      </c>
      <c r="H23" s="3">
        <f>14+11</f>
        <v>25</v>
      </c>
      <c r="I23" s="1">
        <f>7+2</f>
        <v>9</v>
      </c>
      <c r="J23" s="1">
        <f>15+11</f>
        <v>26</v>
      </c>
      <c r="K23" s="1">
        <v>11</v>
      </c>
      <c r="L23" s="9">
        <f>SUM(C23:K23)</f>
        <v>152.5</v>
      </c>
    </row>
    <row r="24" spans="1:12">
      <c r="A24" s="5" t="s">
        <v>14</v>
      </c>
      <c r="B24" s="1" t="s">
        <v>29</v>
      </c>
      <c r="C24" s="1">
        <v>30.5</v>
      </c>
      <c r="D24" s="1">
        <v>17.5</v>
      </c>
      <c r="E24" s="1">
        <v>20</v>
      </c>
      <c r="F24" s="1">
        <v>13</v>
      </c>
      <c r="G24" s="1">
        <f>12+5</f>
        <v>17</v>
      </c>
      <c r="H24" s="1">
        <v>3</v>
      </c>
      <c r="I24" s="1">
        <f>7+3</f>
        <v>10</v>
      </c>
      <c r="J24" s="1">
        <f>6+3</f>
        <v>9</v>
      </c>
      <c r="K24" s="1">
        <v>16</v>
      </c>
      <c r="L24" s="9">
        <f>SUM(C24:K24)</f>
        <v>136</v>
      </c>
    </row>
    <row r="25" spans="1:12">
      <c r="A25" s="5" t="s">
        <v>15</v>
      </c>
      <c r="B25" s="1" t="s">
        <v>23</v>
      </c>
      <c r="C25" s="1">
        <v>23</v>
      </c>
      <c r="D25" s="1">
        <v>9</v>
      </c>
      <c r="E25" s="1">
        <v>5</v>
      </c>
      <c r="F25" s="1">
        <v>7</v>
      </c>
      <c r="G25" s="1">
        <f>3+0</f>
        <v>3</v>
      </c>
      <c r="H25" s="1">
        <f>8+7</f>
        <v>15</v>
      </c>
      <c r="I25" s="1">
        <f>16+11</f>
        <v>27</v>
      </c>
      <c r="J25" s="1">
        <f>13+10</f>
        <v>23</v>
      </c>
      <c r="K25" s="1">
        <v>12</v>
      </c>
      <c r="L25" s="9">
        <f>SUM(C25:K25)</f>
        <v>124</v>
      </c>
    </row>
    <row r="26" spans="1:12">
      <c r="A26" s="5" t="s">
        <v>16</v>
      </c>
      <c r="B26" s="1" t="s">
        <v>27</v>
      </c>
      <c r="C26" s="1">
        <v>9</v>
      </c>
      <c r="D26" s="1">
        <v>9</v>
      </c>
      <c r="E26" s="1">
        <v>20</v>
      </c>
      <c r="F26" s="1">
        <v>16</v>
      </c>
      <c r="G26" s="1">
        <f>11+6</f>
        <v>17</v>
      </c>
      <c r="H26" s="1">
        <f>6+4</f>
        <v>10</v>
      </c>
      <c r="I26" s="1">
        <f>7+4</f>
        <v>11</v>
      </c>
      <c r="J26" s="1">
        <f>4+2</f>
        <v>6</v>
      </c>
      <c r="K26" s="1">
        <v>10</v>
      </c>
      <c r="L26" s="9">
        <f>SUM(C26:K26)</f>
        <v>108</v>
      </c>
    </row>
    <row r="27" spans="1:12" ht="15.75" thickBot="1">
      <c r="A27" s="6" t="s">
        <v>17</v>
      </c>
      <c r="B27" s="7" t="s">
        <v>24</v>
      </c>
      <c r="C27" s="7">
        <v>3.5</v>
      </c>
      <c r="D27" s="7">
        <v>8</v>
      </c>
      <c r="E27" s="7">
        <v>10</v>
      </c>
      <c r="F27" s="7">
        <v>14</v>
      </c>
      <c r="G27" s="7">
        <f>8+0</f>
        <v>8</v>
      </c>
      <c r="H27" s="7">
        <v>5</v>
      </c>
      <c r="I27" s="7">
        <f>7+0</f>
        <v>7</v>
      </c>
      <c r="J27" s="7">
        <f>8+0</f>
        <v>8</v>
      </c>
      <c r="K27" s="7">
        <v>9</v>
      </c>
      <c r="L27" s="13">
        <f>SUM(C27:K27)</f>
        <v>72.5</v>
      </c>
    </row>
  </sheetData>
  <sortState ref="B20:L27">
    <sortCondition descending="1" ref="L20:L27"/>
  </sortState>
  <pageMargins left="0.25" right="0.25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Chicos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2015-05-11T19:03:05Z</dcterms:modified>
</cp:coreProperties>
</file>